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900" windowWidth="19395" windowHeight="68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4" i="1" l="1"/>
  <c r="D34" i="1"/>
  <c r="G34" i="1" s="1"/>
  <c r="F33" i="1"/>
  <c r="D33" i="1"/>
  <c r="G33" i="1" s="1"/>
  <c r="C33" i="1"/>
  <c r="C32" i="1"/>
  <c r="D32" i="1" s="1"/>
  <c r="F31" i="1"/>
  <c r="D31" i="1"/>
  <c r="E31" i="1" s="1"/>
  <c r="C31" i="1"/>
  <c r="C30" i="1"/>
  <c r="F30" i="1" s="1"/>
  <c r="F29" i="1"/>
  <c r="D29" i="1"/>
  <c r="G29" i="1" s="1"/>
  <c r="C29" i="1"/>
  <c r="C28" i="1"/>
  <c r="D28" i="1" s="1"/>
  <c r="F27" i="1"/>
  <c r="D27" i="1"/>
  <c r="E27" i="1" s="1"/>
  <c r="C27" i="1"/>
  <c r="F26" i="1"/>
  <c r="D26" i="1"/>
  <c r="G26" i="1" s="1"/>
  <c r="C26" i="1"/>
  <c r="F25" i="1"/>
  <c r="D25" i="1"/>
  <c r="E25" i="1" s="1"/>
  <c r="C25" i="1"/>
  <c r="A25" i="1"/>
  <c r="A24" i="1" s="1"/>
  <c r="F24" i="1"/>
  <c r="D24" i="1"/>
  <c r="G24" i="1" s="1"/>
  <c r="C23" i="1"/>
  <c r="D23" i="1" s="1"/>
  <c r="F22" i="1"/>
  <c r="D22" i="1"/>
  <c r="E22" i="1" s="1"/>
  <c r="C22" i="1"/>
  <c r="F21" i="1"/>
  <c r="D21" i="1"/>
  <c r="G21" i="1" s="1"/>
  <c r="C21" i="1"/>
  <c r="F20" i="1"/>
  <c r="D20" i="1"/>
  <c r="E20" i="1" s="1"/>
  <c r="C20" i="1"/>
  <c r="A20" i="1"/>
  <c r="A21" i="1" s="1"/>
  <c r="A22" i="1" s="1"/>
  <c r="F19" i="1"/>
  <c r="D19" i="1"/>
  <c r="G19" i="1" s="1"/>
  <c r="C19" i="1"/>
  <c r="C18" i="1"/>
  <c r="D18" i="1" s="1"/>
  <c r="A18" i="1"/>
  <c r="C17" i="1"/>
  <c r="F17" i="1" s="1"/>
  <c r="F16" i="1"/>
  <c r="D16" i="1"/>
  <c r="G16" i="1" s="1"/>
  <c r="C16" i="1"/>
  <c r="F15" i="1"/>
  <c r="C15" i="1"/>
  <c r="D15" i="1" s="1"/>
  <c r="G15" i="1" l="1"/>
  <c r="E15" i="1"/>
  <c r="G23" i="1"/>
  <c r="E23" i="1"/>
  <c r="G28" i="1"/>
  <c r="E28" i="1"/>
  <c r="G32" i="1"/>
  <c r="E32" i="1"/>
  <c r="G18" i="1"/>
  <c r="E18" i="1"/>
  <c r="E16" i="1"/>
  <c r="D17" i="1"/>
  <c r="F18" i="1"/>
  <c r="E19" i="1"/>
  <c r="G20" i="1"/>
  <c r="E21" i="1"/>
  <c r="G22" i="1"/>
  <c r="F23" i="1"/>
  <c r="E24" i="1"/>
  <c r="G25" i="1"/>
  <c r="E26" i="1"/>
  <c r="G27" i="1"/>
  <c r="F28" i="1"/>
  <c r="E29" i="1"/>
  <c r="D30" i="1"/>
  <c r="G31" i="1"/>
  <c r="F32" i="1"/>
  <c r="E33" i="1"/>
  <c r="E34" i="1"/>
  <c r="A26" i="1"/>
  <c r="A27" i="1" s="1"/>
  <c r="E17" i="1" l="1"/>
  <c r="G17" i="1"/>
  <c r="E30" i="1"/>
  <c r="G30" i="1"/>
</calcChain>
</file>

<file path=xl/sharedStrings.xml><?xml version="1.0" encoding="utf-8"?>
<sst xmlns="http://schemas.openxmlformats.org/spreadsheetml/2006/main" count="22" uniqueCount="17">
  <si>
    <t>costo</t>
  </si>
  <si>
    <t>precio</t>
  </si>
  <si>
    <t>METRIVE</t>
  </si>
  <si>
    <t>Bautista</t>
  </si>
  <si>
    <t>tomás</t>
  </si>
  <si>
    <t>a retirar</t>
  </si>
  <si>
    <t>comercios</t>
  </si>
  <si>
    <t>Sabrositos cachorros mix</t>
  </si>
  <si>
    <t>Sabrositos gatos mix / pescado</t>
  </si>
  <si>
    <t>Sabrositos perros mix / variedades</t>
  </si>
  <si>
    <t>Metrive balanceado conejo carne</t>
  </si>
  <si>
    <t>Metrive balanceado conejo doméstico</t>
  </si>
  <si>
    <t>Metrive parrillero BB</t>
  </si>
  <si>
    <t>Metrive parrillero engorde</t>
  </si>
  <si>
    <t>Metrive polla desarrollo</t>
  </si>
  <si>
    <t>Metrive ponedora adulta</t>
  </si>
  <si>
    <t>Metrive pavos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</si>
</sst>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6" x14ac:knownFonts="1">
    <font>
      <sz val="11"/>
      <color theme="1"/>
      <name val="Calibri"/>
      <family val="2"/>
      <scheme val="minor"/>
    </font>
    <font>
      <b/>
      <sz val="12"/>
      <name val="Bell MT"/>
      <family val="1"/>
    </font>
    <font>
      <b/>
      <sz val="12"/>
      <color rgb="FFFF0000"/>
      <name val="Bell MT"/>
      <family val="1"/>
    </font>
    <font>
      <b/>
      <sz val="20"/>
      <name val="Bell MT"/>
      <family val="1"/>
    </font>
    <font>
      <b/>
      <sz val="14"/>
      <color rgb="FFFF0000"/>
      <name val="Bell MT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/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1" xfId="0" applyFont="1" applyBorder="1"/>
    <xf numFmtId="164" fontId="4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19049</xdr:rowOff>
    </xdr:from>
    <xdr:to>
      <xdr:col>0</xdr:col>
      <xdr:colOff>2657475</xdr:colOff>
      <xdr:row>13</xdr:row>
      <xdr:rowOff>6831</xdr:rowOff>
    </xdr:to>
    <xdr:pic>
      <xdr:nvPicPr>
        <xdr:cNvPr id="2" name="1 Imagen" descr="https://www.metrive.com.ar/images/mascotas/sabrositos-mi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4"/>
          <a:ext cx="2543175" cy="239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647700</xdr:colOff>
      <xdr:row>0</xdr:row>
      <xdr:rowOff>38099</xdr:rowOff>
    </xdr:from>
    <xdr:to>
      <xdr:col>6</xdr:col>
      <xdr:colOff>46673</xdr:colOff>
      <xdr:row>10</xdr:row>
      <xdr:rowOff>9524</xdr:rowOff>
    </xdr:to>
    <xdr:pic>
      <xdr:nvPicPr>
        <xdr:cNvPr id="3" name="2 Imagen" descr="https://www.metrive.com.ar/images/balanceados/pack-cuatrocabezas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8099"/>
          <a:ext cx="1704023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G34"/>
  <sheetViews>
    <sheetView tabSelected="1" workbookViewId="0">
      <selection activeCell="I7" sqref="I7"/>
    </sheetView>
  </sheetViews>
  <sheetFormatPr baseColWidth="10" defaultRowHeight="15.75" x14ac:dyDescent="0.25"/>
  <cols>
    <col min="1" max="1" width="50.5703125" customWidth="1"/>
    <col min="2" max="2" width="11.42578125" style="13"/>
    <col min="3" max="5" width="11.42578125" hidden="1" customWidth="1"/>
    <col min="6" max="6" width="23.140625" customWidth="1"/>
    <col min="7" max="7" width="20.140625" customWidth="1"/>
  </cols>
  <sheetData>
    <row r="13" spans="1:7" ht="16.5" x14ac:dyDescent="0.3">
      <c r="A13" s="1"/>
      <c r="B13" s="11"/>
      <c r="C13" s="2"/>
      <c r="D13" s="3" t="s">
        <v>0</v>
      </c>
      <c r="E13" s="3" t="s">
        <v>0</v>
      </c>
      <c r="F13" s="3" t="s">
        <v>1</v>
      </c>
      <c r="G13" s="3" t="s">
        <v>0</v>
      </c>
    </row>
    <row r="14" spans="1:7" ht="27" x14ac:dyDescent="0.45">
      <c r="A14" s="4" t="s">
        <v>2</v>
      </c>
      <c r="B14" s="12"/>
      <c r="C14" s="5" t="s">
        <v>0</v>
      </c>
      <c r="D14" s="6" t="s">
        <v>3</v>
      </c>
      <c r="E14" s="6" t="s">
        <v>4</v>
      </c>
      <c r="F14" s="6" t="s">
        <v>5</v>
      </c>
      <c r="G14" s="6" t="s">
        <v>6</v>
      </c>
    </row>
    <row r="15" spans="1:7" ht="19.5" x14ac:dyDescent="0.35">
      <c r="A15" s="1" t="s">
        <v>7</v>
      </c>
      <c r="B15" s="11">
        <v>9</v>
      </c>
      <c r="C15" s="7">
        <f>308.51*0.815</f>
        <v>251.43564999999998</v>
      </c>
      <c r="D15" s="8">
        <f>+C15*1.05</f>
        <v>264.00743249999999</v>
      </c>
      <c r="E15" s="8">
        <f>+D15*1.02</f>
        <v>269.28758114999999</v>
      </c>
      <c r="F15" s="8">
        <f>+C15*1.11</f>
        <v>279.0935715</v>
      </c>
      <c r="G15" s="8">
        <f>+D15*1.22</f>
        <v>322.08906765</v>
      </c>
    </row>
    <row r="16" spans="1:7" ht="19.5" x14ac:dyDescent="0.35">
      <c r="A16" s="1" t="s">
        <v>7</v>
      </c>
      <c r="B16" s="11">
        <v>18</v>
      </c>
      <c r="C16" s="7">
        <f>644.8*0.815</f>
        <v>525.51199999999994</v>
      </c>
      <c r="D16" s="8">
        <f t="shared" ref="D16:D27" si="0">+C16*1.05</f>
        <v>551.7876</v>
      </c>
      <c r="E16" s="8">
        <f t="shared" ref="E16:E34" si="1">+D16*1.02</f>
        <v>562.823352</v>
      </c>
      <c r="F16" s="8">
        <f t="shared" ref="F16:F34" si="2">+C16*1.11</f>
        <v>583.31831999999997</v>
      </c>
      <c r="G16" s="8">
        <f t="shared" ref="G16:G27" si="3">+D16*1.22</f>
        <v>673.18087200000002</v>
      </c>
    </row>
    <row r="17" spans="1:7" ht="19.5" x14ac:dyDescent="0.35">
      <c r="A17" s="1" t="s">
        <v>7</v>
      </c>
      <c r="B17" s="11">
        <v>1.5</v>
      </c>
      <c r="C17" s="7">
        <f>65.24*0.7</f>
        <v>45.667999999999992</v>
      </c>
      <c r="D17" s="8">
        <f t="shared" si="0"/>
        <v>47.951399999999992</v>
      </c>
      <c r="E17" s="8">
        <f t="shared" si="1"/>
        <v>48.910427999999996</v>
      </c>
      <c r="F17" s="8">
        <f t="shared" si="2"/>
        <v>50.691479999999999</v>
      </c>
      <c r="G17" s="8">
        <f t="shared" si="3"/>
        <v>58.500707999999989</v>
      </c>
    </row>
    <row r="18" spans="1:7" ht="19.5" x14ac:dyDescent="0.35">
      <c r="A18" s="1" t="str">
        <f>+A17</f>
        <v>Sabrositos cachorros mix</v>
      </c>
      <c r="B18" s="11">
        <v>3</v>
      </c>
      <c r="C18" s="7">
        <f>125.66*0.7</f>
        <v>87.961999999999989</v>
      </c>
      <c r="D18" s="8">
        <f t="shared" si="0"/>
        <v>92.360099999999989</v>
      </c>
      <c r="E18" s="8">
        <f t="shared" si="1"/>
        <v>94.207301999999984</v>
      </c>
      <c r="F18" s="8">
        <f t="shared" si="2"/>
        <v>97.637819999999991</v>
      </c>
      <c r="G18" s="8">
        <f t="shared" si="3"/>
        <v>112.67932199999998</v>
      </c>
    </row>
    <row r="19" spans="1:7" ht="19.5" x14ac:dyDescent="0.35">
      <c r="A19" s="1" t="s">
        <v>8</v>
      </c>
      <c r="B19" s="11">
        <v>20</v>
      </c>
      <c r="C19" s="7">
        <f>749.23*0.815</f>
        <v>610.62244999999996</v>
      </c>
      <c r="D19" s="8">
        <f t="shared" si="0"/>
        <v>641.1535725</v>
      </c>
      <c r="E19" s="8">
        <f t="shared" si="1"/>
        <v>653.97664395000004</v>
      </c>
      <c r="F19" s="8">
        <f t="shared" si="2"/>
        <v>677.79091949999997</v>
      </c>
      <c r="G19" s="8">
        <f t="shared" si="3"/>
        <v>782.20735845000002</v>
      </c>
    </row>
    <row r="20" spans="1:7" ht="19.5" x14ac:dyDescent="0.35">
      <c r="A20" s="1" t="str">
        <f>+A19</f>
        <v>Sabrositos gatos mix / pescado</v>
      </c>
      <c r="B20" s="11">
        <v>10</v>
      </c>
      <c r="C20" s="7">
        <f>397.61*0.815</f>
        <v>324.05214999999998</v>
      </c>
      <c r="D20" s="8">
        <f t="shared" si="0"/>
        <v>340.25475749999998</v>
      </c>
      <c r="E20" s="8">
        <f t="shared" si="1"/>
        <v>347.05985264999998</v>
      </c>
      <c r="F20" s="8">
        <f t="shared" si="2"/>
        <v>359.69788650000004</v>
      </c>
      <c r="G20" s="8">
        <f t="shared" si="3"/>
        <v>415.11080414999998</v>
      </c>
    </row>
    <row r="21" spans="1:7" ht="19.5" x14ac:dyDescent="0.35">
      <c r="A21" s="1" t="str">
        <f>+A20</f>
        <v>Sabrositos gatos mix / pescado</v>
      </c>
      <c r="B21" s="11">
        <v>0.5</v>
      </c>
      <c r="C21" s="7">
        <f>26.83*0.7</f>
        <v>18.780999999999999</v>
      </c>
      <c r="D21" s="8">
        <f t="shared" si="0"/>
        <v>19.720050000000001</v>
      </c>
      <c r="E21" s="8">
        <f t="shared" si="1"/>
        <v>20.114451000000003</v>
      </c>
      <c r="F21" s="8">
        <f t="shared" si="2"/>
        <v>20.846910000000001</v>
      </c>
      <c r="G21" s="8">
        <f t="shared" si="3"/>
        <v>24.058461000000001</v>
      </c>
    </row>
    <row r="22" spans="1:7" ht="19.5" x14ac:dyDescent="0.35">
      <c r="A22" s="1" t="str">
        <f>+A21</f>
        <v>Sabrositos gatos mix / pescado</v>
      </c>
      <c r="B22" s="11">
        <v>1</v>
      </c>
      <c r="C22" s="7">
        <f>49.65*0.7</f>
        <v>34.754999999999995</v>
      </c>
      <c r="D22" s="8">
        <f t="shared" si="0"/>
        <v>36.492749999999994</v>
      </c>
      <c r="E22" s="8">
        <f t="shared" si="1"/>
        <v>37.222604999999994</v>
      </c>
      <c r="F22" s="8">
        <f t="shared" si="2"/>
        <v>38.578049999999998</v>
      </c>
      <c r="G22" s="8">
        <f t="shared" si="3"/>
        <v>44.521154999999993</v>
      </c>
    </row>
    <row r="23" spans="1:7" ht="19.5" x14ac:dyDescent="0.35">
      <c r="A23" s="1" t="s">
        <v>9</v>
      </c>
      <c r="B23" s="11">
        <v>22</v>
      </c>
      <c r="C23" s="7">
        <f>532.94*0.815</f>
        <v>434.34610000000004</v>
      </c>
      <c r="D23" s="8">
        <f t="shared" si="0"/>
        <v>456.06340500000005</v>
      </c>
      <c r="E23" s="8">
        <f t="shared" si="1"/>
        <v>465.18467310000005</v>
      </c>
      <c r="F23" s="8">
        <f t="shared" si="2"/>
        <v>482.1241710000001</v>
      </c>
      <c r="G23" s="8">
        <f t="shared" si="3"/>
        <v>556.39735410000003</v>
      </c>
    </row>
    <row r="24" spans="1:7" ht="19.5" x14ac:dyDescent="0.35">
      <c r="A24" s="1" t="str">
        <f>+A25</f>
        <v>Sabrositos perros mix / variedades</v>
      </c>
      <c r="B24" s="11">
        <v>15</v>
      </c>
      <c r="C24" s="7">
        <v>319.92</v>
      </c>
      <c r="D24" s="8">
        <f t="shared" si="0"/>
        <v>335.91600000000005</v>
      </c>
      <c r="E24" s="8">
        <f t="shared" si="1"/>
        <v>342.63432000000006</v>
      </c>
      <c r="F24" s="8">
        <f t="shared" si="2"/>
        <v>355.11120000000005</v>
      </c>
      <c r="G24" s="8">
        <f t="shared" si="3"/>
        <v>409.81752000000006</v>
      </c>
    </row>
    <row r="25" spans="1:7" ht="19.5" x14ac:dyDescent="0.35">
      <c r="A25" s="1" t="str">
        <f>+A23</f>
        <v>Sabrositos perros mix / variedades</v>
      </c>
      <c r="B25" s="11">
        <v>8</v>
      </c>
      <c r="C25" s="7">
        <f>231.06*0.815</f>
        <v>188.31389999999999</v>
      </c>
      <c r="D25" s="8">
        <f t="shared" si="0"/>
        <v>197.72959499999999</v>
      </c>
      <c r="E25" s="8">
        <f t="shared" si="1"/>
        <v>201.68418689999999</v>
      </c>
      <c r="F25" s="8">
        <f t="shared" si="2"/>
        <v>209.02842900000002</v>
      </c>
      <c r="G25" s="8">
        <f t="shared" si="3"/>
        <v>241.23010589999998</v>
      </c>
    </row>
    <row r="26" spans="1:7" ht="19.5" x14ac:dyDescent="0.35">
      <c r="A26" s="1" t="str">
        <f>+A25</f>
        <v>Sabrositos perros mix / variedades</v>
      </c>
      <c r="B26" s="11">
        <v>1.5</v>
      </c>
      <c r="C26" s="7">
        <f>52.06*0.7</f>
        <v>36.442</v>
      </c>
      <c r="D26" s="8">
        <f t="shared" si="0"/>
        <v>38.264099999999999</v>
      </c>
      <c r="E26" s="8">
        <f t="shared" si="1"/>
        <v>39.029381999999998</v>
      </c>
      <c r="F26" s="8">
        <f t="shared" si="2"/>
        <v>40.450620000000001</v>
      </c>
      <c r="G26" s="8">
        <f t="shared" si="3"/>
        <v>46.682201999999997</v>
      </c>
    </row>
    <row r="27" spans="1:7" ht="19.5" x14ac:dyDescent="0.35">
      <c r="A27" s="1" t="str">
        <f>+A26</f>
        <v>Sabrositos perros mix / variedades</v>
      </c>
      <c r="B27" s="11">
        <v>3</v>
      </c>
      <c r="C27" s="7">
        <f>98.02*0.7</f>
        <v>68.61399999999999</v>
      </c>
      <c r="D27" s="8">
        <f t="shared" si="0"/>
        <v>72.044699999999992</v>
      </c>
      <c r="E27" s="8">
        <f t="shared" si="1"/>
        <v>73.485593999999992</v>
      </c>
      <c r="F27" s="8">
        <f t="shared" si="2"/>
        <v>76.161540000000002</v>
      </c>
      <c r="G27" s="8">
        <f t="shared" si="3"/>
        <v>87.894533999999993</v>
      </c>
    </row>
    <row r="28" spans="1:7" ht="19.5" x14ac:dyDescent="0.35">
      <c r="A28" s="1" t="s">
        <v>10</v>
      </c>
      <c r="B28" s="11">
        <v>25</v>
      </c>
      <c r="C28" s="7">
        <f>436.44*0.85</f>
        <v>370.97399999999999</v>
      </c>
      <c r="D28" s="8">
        <f>+C28*1.1</f>
        <v>408.07140000000004</v>
      </c>
      <c r="E28" s="8">
        <f t="shared" si="1"/>
        <v>416.23282800000004</v>
      </c>
      <c r="F28" s="8">
        <f t="shared" si="2"/>
        <v>411.78114000000005</v>
      </c>
      <c r="G28" s="8">
        <f t="shared" ref="G28:G34" si="4">+D28*1.18</f>
        <v>481.52425200000005</v>
      </c>
    </row>
    <row r="29" spans="1:7" ht="19.5" x14ac:dyDescent="0.35">
      <c r="A29" s="1" t="s">
        <v>11</v>
      </c>
      <c r="B29" s="11">
        <v>25</v>
      </c>
      <c r="C29" s="7">
        <f>413.02*0.85</f>
        <v>351.06699999999995</v>
      </c>
      <c r="D29" s="8">
        <f t="shared" ref="D29:D34" si="5">+C29*1.1</f>
        <v>386.1737</v>
      </c>
      <c r="E29" s="8">
        <f t="shared" si="1"/>
        <v>393.89717400000001</v>
      </c>
      <c r="F29" s="8">
        <f t="shared" si="2"/>
        <v>389.68437</v>
      </c>
      <c r="G29" s="8">
        <f t="shared" si="4"/>
        <v>455.68496599999997</v>
      </c>
    </row>
    <row r="30" spans="1:7" ht="19.5" x14ac:dyDescent="0.35">
      <c r="A30" s="1" t="s">
        <v>12</v>
      </c>
      <c r="B30" s="11">
        <v>25</v>
      </c>
      <c r="C30" s="7">
        <f>450.23*0.85</f>
        <v>382.69549999999998</v>
      </c>
      <c r="D30" s="8">
        <f t="shared" si="5"/>
        <v>420.96505000000002</v>
      </c>
      <c r="E30" s="8">
        <f t="shared" si="1"/>
        <v>429.38435100000004</v>
      </c>
      <c r="F30" s="8">
        <f t="shared" si="2"/>
        <v>424.79200500000002</v>
      </c>
      <c r="G30" s="8">
        <f t="shared" si="4"/>
        <v>496.73875900000002</v>
      </c>
    </row>
    <row r="31" spans="1:7" ht="19.5" x14ac:dyDescent="0.35">
      <c r="A31" s="1" t="s">
        <v>13</v>
      </c>
      <c r="B31" s="11">
        <v>25</v>
      </c>
      <c r="C31" s="7">
        <f>450.23*0.85</f>
        <v>382.69549999999998</v>
      </c>
      <c r="D31" s="8">
        <f t="shared" si="5"/>
        <v>420.96505000000002</v>
      </c>
      <c r="E31" s="8">
        <f t="shared" si="1"/>
        <v>429.38435100000004</v>
      </c>
      <c r="F31" s="8">
        <f t="shared" si="2"/>
        <v>424.79200500000002</v>
      </c>
      <c r="G31" s="8">
        <f t="shared" si="4"/>
        <v>496.73875900000002</v>
      </c>
    </row>
    <row r="32" spans="1:7" ht="19.5" x14ac:dyDescent="0.35">
      <c r="A32" s="1" t="s">
        <v>14</v>
      </c>
      <c r="B32" s="11">
        <v>25</v>
      </c>
      <c r="C32" s="7">
        <f>+C31</f>
        <v>382.69549999999998</v>
      </c>
      <c r="D32" s="8">
        <f t="shared" si="5"/>
        <v>420.96505000000002</v>
      </c>
      <c r="E32" s="8">
        <f t="shared" si="1"/>
        <v>429.38435100000004</v>
      </c>
      <c r="F32" s="8">
        <f t="shared" si="2"/>
        <v>424.79200500000002</v>
      </c>
      <c r="G32" s="8">
        <f t="shared" si="4"/>
        <v>496.73875900000002</v>
      </c>
    </row>
    <row r="33" spans="1:7" ht="19.5" x14ac:dyDescent="0.35">
      <c r="A33" s="1" t="s">
        <v>15</v>
      </c>
      <c r="B33" s="11">
        <v>25</v>
      </c>
      <c r="C33" s="7">
        <f>417.56*0.85</f>
        <v>354.92599999999999</v>
      </c>
      <c r="D33" s="8">
        <f t="shared" si="5"/>
        <v>390.41860000000003</v>
      </c>
      <c r="E33" s="8">
        <f t="shared" si="1"/>
        <v>398.22697200000005</v>
      </c>
      <c r="F33" s="8">
        <f t="shared" si="2"/>
        <v>393.96786000000003</v>
      </c>
      <c r="G33" s="8">
        <f t="shared" si="4"/>
        <v>460.69394800000003</v>
      </c>
    </row>
    <row r="34" spans="1:7" ht="19.5" x14ac:dyDescent="0.35">
      <c r="A34" s="9" t="s">
        <v>16</v>
      </c>
      <c r="B34" s="12">
        <v>25</v>
      </c>
      <c r="C34" s="5"/>
      <c r="D34" s="10">
        <f t="shared" si="5"/>
        <v>0</v>
      </c>
      <c r="E34" s="10">
        <f t="shared" si="1"/>
        <v>0</v>
      </c>
      <c r="F34" s="10">
        <f t="shared" si="2"/>
        <v>0</v>
      </c>
      <c r="G34" s="10">
        <f t="shared" si="4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2018-10-15T20:53:45Z</dcterms:created>
  <dcterms:modified xsi:type="dcterms:W3CDTF">2018-10-15T20:57:23Z</dcterms:modified>
</cp:coreProperties>
</file>