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40" yWindow="2325" windowWidth="18195" windowHeight="54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9" i="1" l="1"/>
  <c r="G39" i="1" s="1"/>
  <c r="C39" i="1"/>
  <c r="F39" i="1" s="1"/>
  <c r="E38" i="1"/>
  <c r="D38" i="1"/>
  <c r="G38" i="1" s="1"/>
  <c r="C38" i="1"/>
  <c r="F38" i="1" s="1"/>
  <c r="F37" i="1"/>
  <c r="E37" i="1"/>
  <c r="D37" i="1"/>
  <c r="G37" i="1" s="1"/>
  <c r="F36" i="1"/>
  <c r="E36" i="1"/>
  <c r="D36" i="1"/>
  <c r="G36" i="1" s="1"/>
  <c r="F35" i="1"/>
  <c r="D35" i="1"/>
  <c r="G35" i="1" s="1"/>
  <c r="F34" i="1"/>
  <c r="D34" i="1"/>
  <c r="G34" i="1" s="1"/>
  <c r="G33" i="1"/>
  <c r="F33" i="1"/>
  <c r="D33" i="1"/>
  <c r="G32" i="1"/>
  <c r="F32" i="1"/>
  <c r="D32" i="1"/>
  <c r="F31" i="1"/>
  <c r="D31" i="1"/>
  <c r="G31" i="1" s="1"/>
  <c r="F30" i="1"/>
  <c r="D30" i="1"/>
  <c r="G30" i="1" s="1"/>
  <c r="G29" i="1"/>
  <c r="F29" i="1"/>
  <c r="D29" i="1"/>
  <c r="G28" i="1"/>
  <c r="F28" i="1"/>
  <c r="D28" i="1"/>
  <c r="F27" i="1"/>
  <c r="D27" i="1"/>
  <c r="G27" i="1" s="1"/>
  <c r="F26" i="1"/>
  <c r="D26" i="1"/>
  <c r="G26" i="1" s="1"/>
  <c r="G25" i="1"/>
  <c r="F25" i="1"/>
  <c r="D25" i="1"/>
  <c r="G24" i="1"/>
  <c r="F24" i="1"/>
  <c r="D24" i="1"/>
  <c r="E24" i="1" s="1"/>
  <c r="C23" i="1"/>
  <c r="F23" i="1" s="1"/>
  <c r="G22" i="1"/>
  <c r="F22" i="1"/>
  <c r="E22" i="1"/>
  <c r="G21" i="1"/>
  <c r="F21" i="1"/>
  <c r="D21" i="1"/>
  <c r="E21" i="1" s="1"/>
  <c r="C20" i="1"/>
  <c r="F20" i="1" s="1"/>
  <c r="D19" i="1"/>
  <c r="G19" i="1" s="1"/>
  <c r="C19" i="1"/>
  <c r="F19" i="1" s="1"/>
  <c r="E18" i="1"/>
  <c r="D18" i="1"/>
  <c r="G18" i="1" s="1"/>
  <c r="C18" i="1"/>
  <c r="F18" i="1" s="1"/>
  <c r="F17" i="1"/>
  <c r="C17" i="1"/>
  <c r="D17" i="1" s="1"/>
  <c r="C16" i="1"/>
  <c r="F16" i="1" s="1"/>
  <c r="F15" i="1"/>
  <c r="D15" i="1"/>
  <c r="G15" i="1" s="1"/>
  <c r="D14" i="1"/>
  <c r="G14" i="1" s="1"/>
  <c r="C14" i="1"/>
  <c r="F14" i="1" s="1"/>
  <c r="F13" i="1"/>
  <c r="E13" i="1"/>
  <c r="D13" i="1"/>
  <c r="G13" i="1" s="1"/>
  <c r="C13" i="1"/>
  <c r="F12" i="1"/>
  <c r="C12" i="1"/>
  <c r="D12" i="1" s="1"/>
  <c r="C11" i="1"/>
  <c r="F11" i="1" s="1"/>
  <c r="G10" i="1"/>
  <c r="F10" i="1"/>
  <c r="D10" i="1"/>
  <c r="G9" i="1"/>
  <c r="F9" i="1"/>
  <c r="D9" i="1"/>
  <c r="E8" i="1"/>
  <c r="D8" i="1"/>
  <c r="F7" i="1"/>
  <c r="D7" i="1"/>
  <c r="G7" i="1" s="1"/>
  <c r="D6" i="1"/>
  <c r="G6" i="1" s="1"/>
  <c r="C6" i="1"/>
  <c r="F6" i="1" s="1"/>
  <c r="E5" i="1"/>
  <c r="D5" i="1"/>
  <c r="G5" i="1" s="1"/>
  <c r="C5" i="1"/>
  <c r="F5" i="1" s="1"/>
  <c r="F4" i="1"/>
  <c r="D4" i="1"/>
  <c r="G4" i="1" s="1"/>
  <c r="C4" i="1"/>
  <c r="D3" i="1"/>
  <c r="G3" i="1" s="1"/>
  <c r="E17" i="1" l="1"/>
  <c r="G17" i="1"/>
  <c r="E12" i="1"/>
  <c r="G12" i="1"/>
  <c r="D11" i="1"/>
  <c r="E14" i="1"/>
  <c r="E15" i="1"/>
  <c r="D16" i="1"/>
  <c r="E19" i="1"/>
  <c r="D20" i="1"/>
  <c r="D23" i="1"/>
  <c r="E39" i="1"/>
  <c r="E16" i="1" l="1"/>
  <c r="G16" i="1"/>
  <c r="E23" i="1"/>
  <c r="G23" i="1"/>
  <c r="E20" i="1"/>
  <c r="G20" i="1"/>
  <c r="E11" i="1"/>
  <c r="G11" i="1"/>
</calcChain>
</file>

<file path=xl/sharedStrings.xml><?xml version="1.0" encoding="utf-8"?>
<sst xmlns="http://schemas.openxmlformats.org/spreadsheetml/2006/main" count="48" uniqueCount="43">
  <si>
    <t>costo</t>
  </si>
  <si>
    <t>Cereales, mezclas y piedritas sanitarias</t>
  </si>
  <si>
    <t>Bautista</t>
  </si>
  <si>
    <t>Tomás</t>
  </si>
  <si>
    <t>comercios</t>
  </si>
  <si>
    <t>Sustituto lácteo Aurimilk</t>
  </si>
  <si>
    <t>Arroz partido blanco</t>
  </si>
  <si>
    <t>Arroz saborizado lumpy (verde y naranja)</t>
  </si>
  <si>
    <t>Arroz saborizado lumpy (azul partido)</t>
  </si>
  <si>
    <t>Arroz saborizado lumpy</t>
  </si>
  <si>
    <t>Polenta</t>
  </si>
  <si>
    <t>Pucherito</t>
  </si>
  <si>
    <t>Pucherito a base de polenta</t>
  </si>
  <si>
    <t>Mezcla gallinas</t>
  </si>
  <si>
    <t>Mezcla canarios con vitaminas</t>
  </si>
  <si>
    <t>Mezcla cardenal</t>
  </si>
  <si>
    <t>Mezcla loros</t>
  </si>
  <si>
    <t>Alfalfa en cubos</t>
  </si>
  <si>
    <t>Girasol negro grano chico</t>
  </si>
  <si>
    <t>Girasol confitero</t>
  </si>
  <si>
    <t>Girasol confitero premium</t>
  </si>
  <si>
    <t>Alpiste seleccionado en bolsa</t>
  </si>
  <si>
    <t>Mijo clasificado</t>
  </si>
  <si>
    <t>Maíz entero</t>
  </si>
  <si>
    <t>Maíz molido</t>
  </si>
  <si>
    <t>Trigo</t>
  </si>
  <si>
    <t>Avena</t>
  </si>
  <si>
    <t>Iniciador parrillero ALIBA</t>
  </si>
  <si>
    <t>Terminador parrillero ALIBA</t>
  </si>
  <si>
    <t>Recría ALIBA</t>
  </si>
  <si>
    <t>Ponedora doméstico ALIBA</t>
  </si>
  <si>
    <t>Ponedora alto rendimiento ALIBA</t>
  </si>
  <si>
    <t>BB doméstico ALIBA</t>
  </si>
  <si>
    <t>Engorde doméstico ALIBA</t>
  </si>
  <si>
    <t>Conejo engorde</t>
  </si>
  <si>
    <t>Lechones ALIBA</t>
  </si>
  <si>
    <t>Cerdas madres ALIBA</t>
  </si>
  <si>
    <t>Cerdo terminación</t>
  </si>
  <si>
    <t>piedritas sanitarias</t>
  </si>
  <si>
    <t>4 kg</t>
  </si>
  <si>
    <t>2 kg</t>
  </si>
  <si>
    <t>Pell cat sanitario vegetal</t>
  </si>
  <si>
    <t>2,6 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</si>
</sst>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Bell MT"/>
      <family val="1"/>
    </font>
    <font>
      <b/>
      <sz val="14"/>
      <name val="Bell MT"/>
      <family val="1"/>
    </font>
    <font>
      <sz val="16"/>
      <name val="Bell MT"/>
      <family val="1"/>
    </font>
    <font>
      <sz val="11"/>
      <name val="Bell MT"/>
      <family val="1"/>
    </font>
    <font>
      <b/>
      <sz val="12"/>
      <color theme="0"/>
      <name val="Bell MT"/>
      <family val="1"/>
    </font>
    <font>
      <b/>
      <sz val="14"/>
      <color theme="0"/>
      <name val="Bell M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3" fillId="0" borderId="0" xfId="0" applyFont="1"/>
    <xf numFmtId="0" fontId="3" fillId="0" borderId="2" xfId="0" applyFont="1" applyBorder="1"/>
    <xf numFmtId="0" fontId="3" fillId="3" borderId="0" xfId="0" applyFont="1" applyFill="1" applyBorder="1"/>
    <xf numFmtId="0" fontId="3" fillId="3" borderId="1" xfId="0" applyFont="1" applyFill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3" sqref="G13"/>
    </sheetView>
  </sheetViews>
  <sheetFormatPr baseColWidth="10" defaultRowHeight="18.75" x14ac:dyDescent="0.3"/>
  <cols>
    <col min="1" max="1" width="58.42578125" style="28" customWidth="1"/>
    <col min="3" max="3" width="13.42578125" style="17" hidden="1" customWidth="1"/>
    <col min="4" max="4" width="12" style="17" hidden="1" customWidth="1"/>
    <col min="5" max="5" width="11.5703125" style="17" hidden="1" customWidth="1"/>
    <col min="6" max="7" width="24" style="23" customWidth="1"/>
  </cols>
  <sheetData>
    <row r="1" spans="1:7" ht="19.5" x14ac:dyDescent="0.35">
      <c r="A1" s="24"/>
      <c r="B1" s="1"/>
      <c r="C1" s="8"/>
      <c r="D1" s="9" t="s">
        <v>0</v>
      </c>
      <c r="E1" s="9" t="s">
        <v>0</v>
      </c>
      <c r="F1" s="18"/>
      <c r="G1" s="18" t="s">
        <v>0</v>
      </c>
    </row>
    <row r="2" spans="1:7" ht="19.5" x14ac:dyDescent="0.35">
      <c r="A2" s="2" t="s">
        <v>1</v>
      </c>
      <c r="B2" s="3"/>
      <c r="C2" s="10" t="s">
        <v>0</v>
      </c>
      <c r="D2" s="11" t="s">
        <v>2</v>
      </c>
      <c r="E2" s="11" t="s">
        <v>3</v>
      </c>
      <c r="F2" s="19"/>
      <c r="G2" s="19" t="s">
        <v>4</v>
      </c>
    </row>
    <row r="3" spans="1:7" ht="19.5" x14ac:dyDescent="0.35">
      <c r="A3" s="25" t="s">
        <v>5</v>
      </c>
      <c r="B3" s="4">
        <v>20</v>
      </c>
      <c r="C3" s="12">
        <v>1472</v>
      </c>
      <c r="D3" s="13">
        <f>+C3*1.1</f>
        <v>1619.2</v>
      </c>
      <c r="E3" s="13"/>
      <c r="F3" s="20"/>
      <c r="G3" s="20">
        <f>+D3*1.25</f>
        <v>2024</v>
      </c>
    </row>
    <row r="4" spans="1:7" ht="21" x14ac:dyDescent="0.35">
      <c r="A4" s="26" t="s">
        <v>6</v>
      </c>
      <c r="B4" s="5">
        <v>30</v>
      </c>
      <c r="C4" s="14">
        <f>420*0.79</f>
        <v>331.8</v>
      </c>
      <c r="D4" s="15">
        <f>+C4*1.1</f>
        <v>364.98</v>
      </c>
      <c r="E4" s="15"/>
      <c r="F4" s="21">
        <f>+C4*1.15</f>
        <v>381.57</v>
      </c>
      <c r="G4" s="21">
        <f>+D4*1.2</f>
        <v>437.976</v>
      </c>
    </row>
    <row r="5" spans="1:7" ht="21" x14ac:dyDescent="0.35">
      <c r="A5" s="26" t="s">
        <v>7</v>
      </c>
      <c r="B5" s="5">
        <v>15</v>
      </c>
      <c r="C5" s="14">
        <f>251.84*0.85</f>
        <v>214.06399999999999</v>
      </c>
      <c r="D5" s="15">
        <f>+C5*1.1</f>
        <v>235.47040000000001</v>
      </c>
      <c r="E5" s="15">
        <f>+D5*1.1</f>
        <v>259.01744000000002</v>
      </c>
      <c r="F5" s="21">
        <f t="shared" ref="F5:F39" si="0">+C5*1.15</f>
        <v>246.17359999999996</v>
      </c>
      <c r="G5" s="21">
        <f>+D5*1.2</f>
        <v>282.56448</v>
      </c>
    </row>
    <row r="6" spans="1:7" ht="21" x14ac:dyDescent="0.35">
      <c r="A6" s="26" t="s">
        <v>8</v>
      </c>
      <c r="B6" s="5">
        <v>15</v>
      </c>
      <c r="C6" s="14">
        <f>258.65*0.85</f>
        <v>219.85249999999996</v>
      </c>
      <c r="D6" s="15">
        <f t="shared" ref="D6:E21" si="1">+C6*1.1</f>
        <v>241.83774999999997</v>
      </c>
      <c r="E6" s="15"/>
      <c r="F6" s="21">
        <f t="shared" si="0"/>
        <v>252.83037499999995</v>
      </c>
      <c r="G6" s="21">
        <f t="shared" ref="G6:G22" si="2">+D6*1.2</f>
        <v>290.20529999999997</v>
      </c>
    </row>
    <row r="7" spans="1:7" ht="21" x14ac:dyDescent="0.35">
      <c r="A7" s="26" t="s">
        <v>9</v>
      </c>
      <c r="B7" s="5">
        <v>3</v>
      </c>
      <c r="C7" s="14"/>
      <c r="D7" s="15">
        <f t="shared" si="1"/>
        <v>0</v>
      </c>
      <c r="E7" s="15"/>
      <c r="F7" s="21">
        <f t="shared" si="0"/>
        <v>0</v>
      </c>
      <c r="G7" s="21">
        <f t="shared" si="2"/>
        <v>0</v>
      </c>
    </row>
    <row r="8" spans="1:7" ht="21" x14ac:dyDescent="0.35">
      <c r="A8" s="26" t="s">
        <v>10</v>
      </c>
      <c r="B8" s="5">
        <v>25</v>
      </c>
      <c r="C8" s="14">
        <v>245</v>
      </c>
      <c r="D8" s="15">
        <f>+C8*1.1</f>
        <v>269.5</v>
      </c>
      <c r="E8" s="15">
        <f>+D8*1.1</f>
        <v>296.45000000000005</v>
      </c>
      <c r="F8" s="21">
        <v>313</v>
      </c>
      <c r="G8" s="21">
        <v>363</v>
      </c>
    </row>
    <row r="9" spans="1:7" ht="21" x14ac:dyDescent="0.35">
      <c r="A9" s="26" t="s">
        <v>11</v>
      </c>
      <c r="B9" s="5">
        <v>10</v>
      </c>
      <c r="C9" s="14">
        <v>118</v>
      </c>
      <c r="D9" s="15">
        <f t="shared" si="1"/>
        <v>129.80000000000001</v>
      </c>
      <c r="E9" s="15"/>
      <c r="F9" s="21">
        <f t="shared" si="0"/>
        <v>135.69999999999999</v>
      </c>
      <c r="G9" s="21">
        <f t="shared" si="2"/>
        <v>155.76000000000002</v>
      </c>
    </row>
    <row r="10" spans="1:7" ht="21" x14ac:dyDescent="0.35">
      <c r="A10" s="26" t="s">
        <v>12</v>
      </c>
      <c r="B10" s="5">
        <v>15</v>
      </c>
      <c r="C10" s="14"/>
      <c r="D10" s="15">
        <f t="shared" si="1"/>
        <v>0</v>
      </c>
      <c r="E10" s="15"/>
      <c r="F10" s="21">
        <f t="shared" si="0"/>
        <v>0</v>
      </c>
      <c r="G10" s="21">
        <f t="shared" si="2"/>
        <v>0</v>
      </c>
    </row>
    <row r="11" spans="1:7" ht="21" x14ac:dyDescent="0.35">
      <c r="A11" s="26" t="s">
        <v>13</v>
      </c>
      <c r="B11" s="5">
        <v>24</v>
      </c>
      <c r="C11" s="14">
        <f>249.12*0.85</f>
        <v>211.75200000000001</v>
      </c>
      <c r="D11" s="15">
        <f t="shared" si="1"/>
        <v>232.92720000000003</v>
      </c>
      <c r="E11" s="15">
        <f t="shared" si="1"/>
        <v>256.21992000000006</v>
      </c>
      <c r="F11" s="21">
        <f t="shared" si="0"/>
        <v>243.51479999999998</v>
      </c>
      <c r="G11" s="21">
        <f t="shared" si="2"/>
        <v>279.51264000000003</v>
      </c>
    </row>
    <row r="12" spans="1:7" ht="21" x14ac:dyDescent="0.35">
      <c r="A12" s="26" t="s">
        <v>14</v>
      </c>
      <c r="B12" s="5">
        <v>25</v>
      </c>
      <c r="C12" s="14">
        <f>626.53*0.85</f>
        <v>532.55049999999994</v>
      </c>
      <c r="D12" s="15">
        <f t="shared" si="1"/>
        <v>585.80555000000004</v>
      </c>
      <c r="E12" s="15">
        <f t="shared" si="1"/>
        <v>644.38610500000004</v>
      </c>
      <c r="F12" s="21">
        <f t="shared" si="0"/>
        <v>612.43307499999992</v>
      </c>
      <c r="G12" s="21">
        <f t="shared" si="2"/>
        <v>702.96666000000005</v>
      </c>
    </row>
    <row r="13" spans="1:7" ht="21" x14ac:dyDescent="0.35">
      <c r="A13" s="26" t="s">
        <v>15</v>
      </c>
      <c r="B13" s="5">
        <v>25</v>
      </c>
      <c r="C13" s="14">
        <f>576.89*0.85</f>
        <v>490.35649999999998</v>
      </c>
      <c r="D13" s="15">
        <f t="shared" si="1"/>
        <v>539.39215000000002</v>
      </c>
      <c r="E13" s="15">
        <f t="shared" si="1"/>
        <v>593.33136500000012</v>
      </c>
      <c r="F13" s="21">
        <f t="shared" si="0"/>
        <v>563.90997499999992</v>
      </c>
      <c r="G13" s="21">
        <f t="shared" si="2"/>
        <v>647.27058</v>
      </c>
    </row>
    <row r="14" spans="1:7" ht="21" x14ac:dyDescent="0.35">
      <c r="A14" s="26" t="s">
        <v>16</v>
      </c>
      <c r="B14" s="5">
        <v>20</v>
      </c>
      <c r="C14" s="14">
        <f>313.39*0.85</f>
        <v>266.38149999999996</v>
      </c>
      <c r="D14" s="15">
        <f t="shared" si="1"/>
        <v>293.01964999999996</v>
      </c>
      <c r="E14" s="15">
        <f t="shared" si="1"/>
        <v>322.32161499999995</v>
      </c>
      <c r="F14" s="21">
        <f t="shared" si="0"/>
        <v>306.33872499999995</v>
      </c>
      <c r="G14" s="21">
        <f t="shared" si="2"/>
        <v>351.62357999999995</v>
      </c>
    </row>
    <row r="15" spans="1:7" ht="21" x14ac:dyDescent="0.35">
      <c r="A15" s="26" t="s">
        <v>17</v>
      </c>
      <c r="B15" s="5">
        <v>25</v>
      </c>
      <c r="C15" s="14">
        <v>266.38</v>
      </c>
      <c r="D15" s="15">
        <f>+C15*1.2</f>
        <v>319.65600000000001</v>
      </c>
      <c r="E15" s="15">
        <f t="shared" si="1"/>
        <v>351.62160000000006</v>
      </c>
      <c r="F15" s="21">
        <f t="shared" si="0"/>
        <v>306.33699999999999</v>
      </c>
      <c r="G15" s="21">
        <f t="shared" si="2"/>
        <v>383.5872</v>
      </c>
    </row>
    <row r="16" spans="1:7" ht="21" x14ac:dyDescent="0.35">
      <c r="A16" s="26" t="s">
        <v>18</v>
      </c>
      <c r="B16" s="5">
        <v>15</v>
      </c>
      <c r="C16" s="14">
        <f>15*8</f>
        <v>120</v>
      </c>
      <c r="D16" s="15">
        <f>+C16</f>
        <v>120</v>
      </c>
      <c r="E16" s="15">
        <f t="shared" si="1"/>
        <v>132</v>
      </c>
      <c r="F16" s="21">
        <f t="shared" si="0"/>
        <v>138</v>
      </c>
      <c r="G16" s="21">
        <f t="shared" si="2"/>
        <v>144</v>
      </c>
    </row>
    <row r="17" spans="1:7" ht="21" x14ac:dyDescent="0.35">
      <c r="A17" s="26" t="s">
        <v>19</v>
      </c>
      <c r="B17" s="5">
        <v>20</v>
      </c>
      <c r="C17" s="14">
        <f>280*0.85</f>
        <v>238</v>
      </c>
      <c r="D17" s="15">
        <f>+C17*1.1</f>
        <v>261.8</v>
      </c>
      <c r="E17" s="15">
        <f t="shared" si="1"/>
        <v>287.98</v>
      </c>
      <c r="F17" s="21">
        <f t="shared" si="0"/>
        <v>273.7</v>
      </c>
      <c r="G17" s="21">
        <f t="shared" si="2"/>
        <v>314.16000000000003</v>
      </c>
    </row>
    <row r="18" spans="1:7" ht="21" x14ac:dyDescent="0.35">
      <c r="A18" s="26" t="s">
        <v>20</v>
      </c>
      <c r="B18" s="5">
        <v>25</v>
      </c>
      <c r="C18" s="14">
        <f>391.87*0.85</f>
        <v>333.08949999999999</v>
      </c>
      <c r="D18" s="15">
        <f>+C18*1.1</f>
        <v>366.39845000000003</v>
      </c>
      <c r="E18" s="15">
        <f t="shared" si="1"/>
        <v>403.03829500000006</v>
      </c>
      <c r="F18" s="21">
        <f t="shared" si="0"/>
        <v>383.05292499999996</v>
      </c>
      <c r="G18" s="21">
        <f>+D18*1.2</f>
        <v>439.67814000000004</v>
      </c>
    </row>
    <row r="19" spans="1:7" ht="21" x14ac:dyDescent="0.35">
      <c r="A19" s="26" t="s">
        <v>21</v>
      </c>
      <c r="B19" s="5">
        <v>30</v>
      </c>
      <c r="C19" s="14">
        <f>634.78*0.85</f>
        <v>539.56299999999999</v>
      </c>
      <c r="D19" s="15">
        <f>+C19*1.1</f>
        <v>593.51930000000004</v>
      </c>
      <c r="E19" s="15">
        <f t="shared" si="1"/>
        <v>652.87123000000008</v>
      </c>
      <c r="F19" s="21">
        <f t="shared" si="0"/>
        <v>620.49744999999996</v>
      </c>
      <c r="G19" s="21">
        <f>+D19*1.22</f>
        <v>724.09354600000006</v>
      </c>
    </row>
    <row r="20" spans="1:7" ht="21" x14ac:dyDescent="0.35">
      <c r="A20" s="26" t="s">
        <v>22</v>
      </c>
      <c r="B20" s="5">
        <v>30</v>
      </c>
      <c r="C20" s="14">
        <f>391.5*0.85</f>
        <v>332.77499999999998</v>
      </c>
      <c r="D20" s="15">
        <f>+C20*1.1</f>
        <v>366.05250000000001</v>
      </c>
      <c r="E20" s="15">
        <f t="shared" si="1"/>
        <v>402.65775000000002</v>
      </c>
      <c r="F20" s="21">
        <f t="shared" si="0"/>
        <v>382.69124999999997</v>
      </c>
      <c r="G20" s="21">
        <f t="shared" si="2"/>
        <v>439.26299999999998</v>
      </c>
    </row>
    <row r="21" spans="1:7" ht="21" x14ac:dyDescent="0.35">
      <c r="A21" s="26" t="s">
        <v>23</v>
      </c>
      <c r="B21" s="5">
        <v>30</v>
      </c>
      <c r="C21" s="14">
        <v>170</v>
      </c>
      <c r="D21" s="15">
        <f>+C21</f>
        <v>170</v>
      </c>
      <c r="E21" s="15">
        <f t="shared" si="1"/>
        <v>187.00000000000003</v>
      </c>
      <c r="F21" s="21">
        <f t="shared" si="0"/>
        <v>195.49999999999997</v>
      </c>
      <c r="G21" s="21">
        <f>+D21*1.25</f>
        <v>212.5</v>
      </c>
    </row>
    <row r="22" spans="1:7" ht="21" x14ac:dyDescent="0.35">
      <c r="A22" s="26" t="s">
        <v>24</v>
      </c>
      <c r="B22" s="5">
        <v>30</v>
      </c>
      <c r="C22" s="14">
        <v>170</v>
      </c>
      <c r="D22" s="15">
        <v>130</v>
      </c>
      <c r="E22" s="15">
        <f t="shared" ref="E22:E35" si="3">+D22*1.1</f>
        <v>143</v>
      </c>
      <c r="F22" s="21">
        <f t="shared" si="0"/>
        <v>195.49999999999997</v>
      </c>
      <c r="G22" s="21">
        <f t="shared" si="2"/>
        <v>156</v>
      </c>
    </row>
    <row r="23" spans="1:7" ht="21" x14ac:dyDescent="0.35">
      <c r="A23" s="26" t="s">
        <v>25</v>
      </c>
      <c r="B23" s="5">
        <v>30</v>
      </c>
      <c r="C23" s="14">
        <f>6*30</f>
        <v>180</v>
      </c>
      <c r="D23" s="15">
        <f>+C23*1.1</f>
        <v>198.00000000000003</v>
      </c>
      <c r="E23" s="15">
        <f t="shared" si="3"/>
        <v>217.80000000000004</v>
      </c>
      <c r="F23" s="21">
        <f t="shared" si="0"/>
        <v>206.99999999999997</v>
      </c>
      <c r="G23" s="21">
        <f>+D23*1.25</f>
        <v>247.50000000000003</v>
      </c>
    </row>
    <row r="24" spans="1:7" ht="21" x14ac:dyDescent="0.35">
      <c r="A24" s="26" t="s">
        <v>26</v>
      </c>
      <c r="B24" s="5">
        <v>40</v>
      </c>
      <c r="C24" s="14">
        <v>240</v>
      </c>
      <c r="D24" s="15">
        <f>+C24*1.1</f>
        <v>264</v>
      </c>
      <c r="E24" s="15">
        <f t="shared" si="3"/>
        <v>290.40000000000003</v>
      </c>
      <c r="F24" s="21">
        <f t="shared" si="0"/>
        <v>276</v>
      </c>
      <c r="G24" s="21">
        <f>+D24*1.25</f>
        <v>330</v>
      </c>
    </row>
    <row r="25" spans="1:7" ht="21" x14ac:dyDescent="0.35">
      <c r="A25" s="26" t="s">
        <v>27</v>
      </c>
      <c r="B25" s="5">
        <v>25</v>
      </c>
      <c r="C25" s="14">
        <v>380</v>
      </c>
      <c r="D25" s="15">
        <f>+C25*1.105</f>
        <v>419.9</v>
      </c>
      <c r="E25" s="15"/>
      <c r="F25" s="21">
        <f t="shared" si="0"/>
        <v>436.99999999999994</v>
      </c>
      <c r="G25" s="21">
        <f>+D25*1.35</f>
        <v>566.86500000000001</v>
      </c>
    </row>
    <row r="26" spans="1:7" ht="21" x14ac:dyDescent="0.35">
      <c r="A26" s="26" t="s">
        <v>28</v>
      </c>
      <c r="B26" s="5">
        <v>25</v>
      </c>
      <c r="C26" s="14">
        <v>380</v>
      </c>
      <c r="D26" s="15">
        <f t="shared" ref="D26:D35" si="4">+C26*1.105</f>
        <v>419.9</v>
      </c>
      <c r="E26" s="15"/>
      <c r="F26" s="21">
        <f t="shared" si="0"/>
        <v>436.99999999999994</v>
      </c>
      <c r="G26" s="21">
        <f t="shared" ref="G26:G35" si="5">+D26*1.35</f>
        <v>566.86500000000001</v>
      </c>
    </row>
    <row r="27" spans="1:7" ht="21" x14ac:dyDescent="0.35">
      <c r="A27" s="26" t="s">
        <v>29</v>
      </c>
      <c r="B27" s="5">
        <v>25</v>
      </c>
      <c r="C27" s="14">
        <v>380</v>
      </c>
      <c r="D27" s="15">
        <f t="shared" si="4"/>
        <v>419.9</v>
      </c>
      <c r="E27" s="15"/>
      <c r="F27" s="21">
        <f t="shared" si="0"/>
        <v>436.99999999999994</v>
      </c>
      <c r="G27" s="21">
        <f t="shared" si="5"/>
        <v>566.86500000000001</v>
      </c>
    </row>
    <row r="28" spans="1:7" ht="21" x14ac:dyDescent="0.35">
      <c r="A28" s="26" t="s">
        <v>30</v>
      </c>
      <c r="B28" s="5">
        <v>25</v>
      </c>
      <c r="C28" s="14">
        <v>290</v>
      </c>
      <c r="D28" s="15">
        <f t="shared" si="4"/>
        <v>320.45</v>
      </c>
      <c r="E28" s="15"/>
      <c r="F28" s="21">
        <f t="shared" si="0"/>
        <v>333.5</v>
      </c>
      <c r="G28" s="21">
        <f t="shared" si="5"/>
        <v>432.60750000000002</v>
      </c>
    </row>
    <row r="29" spans="1:7" ht="21" x14ac:dyDescent="0.35">
      <c r="A29" s="26" t="s">
        <v>31</v>
      </c>
      <c r="B29" s="5">
        <v>25</v>
      </c>
      <c r="C29" s="14">
        <v>355</v>
      </c>
      <c r="D29" s="15">
        <f t="shared" si="4"/>
        <v>392.27499999999998</v>
      </c>
      <c r="E29" s="15"/>
      <c r="F29" s="21">
        <f t="shared" si="0"/>
        <v>408.24999999999994</v>
      </c>
      <c r="G29" s="21">
        <f t="shared" si="5"/>
        <v>529.57124999999996</v>
      </c>
    </row>
    <row r="30" spans="1:7" ht="21" x14ac:dyDescent="0.35">
      <c r="A30" s="26" t="s">
        <v>32</v>
      </c>
      <c r="B30" s="5">
        <v>25</v>
      </c>
      <c r="C30" s="14">
        <v>325</v>
      </c>
      <c r="D30" s="15">
        <f t="shared" si="4"/>
        <v>359.125</v>
      </c>
      <c r="E30" s="15"/>
      <c r="F30" s="21">
        <f t="shared" si="0"/>
        <v>373.74999999999994</v>
      </c>
      <c r="G30" s="21">
        <f t="shared" si="5"/>
        <v>484.81875000000002</v>
      </c>
    </row>
    <row r="31" spans="1:7" ht="21" x14ac:dyDescent="0.35">
      <c r="A31" s="26" t="s">
        <v>33</v>
      </c>
      <c r="B31" s="5">
        <v>25</v>
      </c>
      <c r="C31" s="14">
        <v>295</v>
      </c>
      <c r="D31" s="15">
        <f t="shared" si="4"/>
        <v>325.97500000000002</v>
      </c>
      <c r="E31" s="15"/>
      <c r="F31" s="21">
        <f t="shared" si="0"/>
        <v>339.25</v>
      </c>
      <c r="G31" s="21">
        <f t="shared" si="5"/>
        <v>440.06625000000008</v>
      </c>
    </row>
    <row r="32" spans="1:7" ht="21" x14ac:dyDescent="0.35">
      <c r="A32" s="26" t="s">
        <v>34</v>
      </c>
      <c r="B32" s="5">
        <v>25</v>
      </c>
      <c r="C32" s="14">
        <v>380</v>
      </c>
      <c r="D32" s="15">
        <f t="shared" si="4"/>
        <v>419.9</v>
      </c>
      <c r="E32" s="15"/>
      <c r="F32" s="21">
        <f t="shared" si="0"/>
        <v>436.99999999999994</v>
      </c>
      <c r="G32" s="21">
        <f t="shared" si="5"/>
        <v>566.86500000000001</v>
      </c>
    </row>
    <row r="33" spans="1:7" ht="21" x14ac:dyDescent="0.35">
      <c r="A33" s="26" t="s">
        <v>35</v>
      </c>
      <c r="B33" s="5">
        <v>25</v>
      </c>
      <c r="C33" s="14">
        <v>290</v>
      </c>
      <c r="D33" s="15">
        <f t="shared" si="4"/>
        <v>320.45</v>
      </c>
      <c r="E33" s="15"/>
      <c r="F33" s="21">
        <f t="shared" si="0"/>
        <v>333.5</v>
      </c>
      <c r="G33" s="21">
        <f t="shared" si="5"/>
        <v>432.60750000000002</v>
      </c>
    </row>
    <row r="34" spans="1:7" ht="21" x14ac:dyDescent="0.35">
      <c r="A34" s="26" t="s">
        <v>36</v>
      </c>
      <c r="B34" s="5">
        <v>25</v>
      </c>
      <c r="C34" s="14">
        <v>325</v>
      </c>
      <c r="D34" s="15">
        <f t="shared" si="4"/>
        <v>359.125</v>
      </c>
      <c r="E34" s="15"/>
      <c r="F34" s="21">
        <f t="shared" si="0"/>
        <v>373.74999999999994</v>
      </c>
      <c r="G34" s="21">
        <f t="shared" si="5"/>
        <v>484.81875000000002</v>
      </c>
    </row>
    <row r="35" spans="1:7" ht="21" x14ac:dyDescent="0.35">
      <c r="A35" s="26" t="s">
        <v>37</v>
      </c>
      <c r="B35" s="5">
        <v>25</v>
      </c>
      <c r="C35" s="14">
        <v>325</v>
      </c>
      <c r="D35" s="15">
        <f t="shared" si="4"/>
        <v>359.125</v>
      </c>
      <c r="E35" s="15"/>
      <c r="F35" s="21">
        <f t="shared" si="0"/>
        <v>373.74999999999994</v>
      </c>
      <c r="G35" s="21">
        <f t="shared" si="5"/>
        <v>484.81875000000002</v>
      </c>
    </row>
    <row r="36" spans="1:7" ht="19.5" x14ac:dyDescent="0.35">
      <c r="A36" s="26" t="s">
        <v>38</v>
      </c>
      <c r="B36" s="6" t="s">
        <v>39</v>
      </c>
      <c r="C36" s="14">
        <v>29</v>
      </c>
      <c r="D36" s="15">
        <f>+C36*1.1</f>
        <v>31.900000000000002</v>
      </c>
      <c r="E36" s="15">
        <f>+D36*1.05</f>
        <v>33.495000000000005</v>
      </c>
      <c r="F36" s="21">
        <f t="shared" si="0"/>
        <v>33.349999999999994</v>
      </c>
      <c r="G36" s="21">
        <f>+D36*1.35</f>
        <v>43.065000000000005</v>
      </c>
    </row>
    <row r="37" spans="1:7" ht="19.5" x14ac:dyDescent="0.35">
      <c r="A37" s="26" t="s">
        <v>38</v>
      </c>
      <c r="B37" s="6" t="s">
        <v>40</v>
      </c>
      <c r="C37" s="14">
        <v>14.5</v>
      </c>
      <c r="D37" s="15">
        <f>+C37*1.1</f>
        <v>15.950000000000001</v>
      </c>
      <c r="E37" s="15">
        <f>+D37*1.05</f>
        <v>16.747500000000002</v>
      </c>
      <c r="F37" s="21">
        <f t="shared" si="0"/>
        <v>16.674999999999997</v>
      </c>
      <c r="G37" s="21">
        <f>+D37*1.35</f>
        <v>21.532500000000002</v>
      </c>
    </row>
    <row r="38" spans="1:7" ht="19.5" x14ac:dyDescent="0.35">
      <c r="A38" s="26" t="s">
        <v>41</v>
      </c>
      <c r="B38" s="6" t="s">
        <v>42</v>
      </c>
      <c r="C38" s="14">
        <f>18.15*1.21</f>
        <v>21.961499999999997</v>
      </c>
      <c r="D38" s="15">
        <f>+C38*1.1</f>
        <v>24.15765</v>
      </c>
      <c r="E38" s="15">
        <f>+D38*1.05</f>
        <v>25.3655325</v>
      </c>
      <c r="F38" s="21">
        <f t="shared" si="0"/>
        <v>25.255724999999995</v>
      </c>
      <c r="G38" s="21">
        <f>+D38*1.35</f>
        <v>32.612827500000002</v>
      </c>
    </row>
    <row r="39" spans="1:7" ht="19.5" x14ac:dyDescent="0.35">
      <c r="A39" s="27" t="s">
        <v>41</v>
      </c>
      <c r="B39" s="7">
        <v>4</v>
      </c>
      <c r="C39" s="10">
        <f>36.28*1.21</f>
        <v>43.898800000000001</v>
      </c>
      <c r="D39" s="16">
        <f>+C39*1.1</f>
        <v>48.288680000000006</v>
      </c>
      <c r="E39" s="16">
        <f>+D39*1.05</f>
        <v>50.703114000000006</v>
      </c>
      <c r="F39" s="22">
        <f t="shared" si="0"/>
        <v>50.483619999999995</v>
      </c>
      <c r="G39" s="22">
        <f>+D39*1.35</f>
        <v>65.189718000000013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2018-10-15T21:09:39Z</dcterms:created>
  <dcterms:modified xsi:type="dcterms:W3CDTF">2018-10-15T21:11:35Z</dcterms:modified>
</cp:coreProperties>
</file>