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615" windowWidth="19635" windowHeight="717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C23" i="1" l="1"/>
  <c r="G23" i="1" s="1"/>
  <c r="C22" i="1"/>
  <c r="F22" i="1" s="1"/>
  <c r="C21" i="1"/>
  <c r="C20" i="1"/>
  <c r="C19" i="1"/>
  <c r="C18" i="1"/>
  <c r="C17" i="1"/>
  <c r="C16" i="1"/>
  <c r="C15" i="1"/>
  <c r="C14" i="1"/>
  <c r="C12" i="1"/>
  <c r="E35" i="1"/>
  <c r="D35" i="1"/>
  <c r="C35" i="1"/>
  <c r="C36" i="1" s="1"/>
  <c r="F34" i="1"/>
  <c r="E34" i="1"/>
  <c r="D34" i="1"/>
  <c r="C34" i="1"/>
  <c r="G34" i="1" s="1"/>
  <c r="A34" i="1"/>
  <c r="D33" i="1"/>
  <c r="E33" i="1" s="1"/>
  <c r="C33" i="1"/>
  <c r="G33" i="1" s="1"/>
  <c r="A31" i="1"/>
  <c r="E29" i="1"/>
  <c r="D29" i="1"/>
  <c r="C29" i="1"/>
  <c r="G29" i="1" s="1"/>
  <c r="A29" i="1"/>
  <c r="C28" i="1"/>
  <c r="C30" i="1" s="1"/>
  <c r="D27" i="1"/>
  <c r="E27" i="1" s="1"/>
  <c r="C27" i="1"/>
  <c r="G27" i="1" s="1"/>
  <c r="F26" i="1"/>
  <c r="E26" i="1"/>
  <c r="D26" i="1"/>
  <c r="C26" i="1"/>
  <c r="G26" i="1" s="1"/>
  <c r="F25" i="1"/>
  <c r="C25" i="1"/>
  <c r="D25" i="1" s="1"/>
  <c r="E25" i="1" s="1"/>
  <c r="C24" i="1"/>
  <c r="F24" i="1" s="1"/>
  <c r="D23" i="1"/>
  <c r="E23" i="1" s="1"/>
  <c r="D22" i="1"/>
  <c r="E22" i="1" s="1"/>
  <c r="G22" i="1"/>
  <c r="F21" i="1"/>
  <c r="D21" i="1"/>
  <c r="E21" i="1" s="1"/>
  <c r="F20" i="1"/>
  <c r="D19" i="1"/>
  <c r="E19" i="1" s="1"/>
  <c r="G19" i="1"/>
  <c r="F18" i="1"/>
  <c r="E18" i="1"/>
  <c r="D18" i="1"/>
  <c r="G18" i="1"/>
  <c r="F17" i="1"/>
  <c r="A17" i="1"/>
  <c r="F16" i="1"/>
  <c r="D16" i="1"/>
  <c r="E16" i="1" s="1"/>
  <c r="G16" i="1"/>
  <c r="F15" i="1"/>
  <c r="D15" i="1"/>
  <c r="E15" i="1" s="1"/>
  <c r="A15" i="1"/>
  <c r="A14" i="1" s="1"/>
  <c r="F14" i="1"/>
  <c r="C13" i="1"/>
  <c r="F13" i="1" s="1"/>
  <c r="D12" i="1"/>
  <c r="E12" i="1" s="1"/>
  <c r="G12" i="1"/>
  <c r="G30" i="1" l="1"/>
  <c r="F30" i="1"/>
  <c r="D30" i="1"/>
  <c r="E30" i="1" s="1"/>
  <c r="G36" i="1"/>
  <c r="F36" i="1"/>
  <c r="D36" i="1"/>
  <c r="E36" i="1" s="1"/>
  <c r="G20" i="1"/>
  <c r="G28" i="1"/>
  <c r="D13" i="1"/>
  <c r="E13" i="1" s="1"/>
  <c r="G15" i="1"/>
  <c r="D20" i="1"/>
  <c r="E20" i="1" s="1"/>
  <c r="G21" i="1"/>
  <c r="D24" i="1"/>
  <c r="E24" i="1" s="1"/>
  <c r="G25" i="1"/>
  <c r="D28" i="1"/>
  <c r="E28" i="1" s="1"/>
  <c r="F29" i="1"/>
  <c r="C31" i="1"/>
  <c r="F35" i="1"/>
  <c r="G13" i="1"/>
  <c r="G24" i="1"/>
  <c r="F12" i="1"/>
  <c r="F19" i="1"/>
  <c r="F23" i="1"/>
  <c r="F27" i="1"/>
  <c r="F33" i="1"/>
  <c r="G35" i="1"/>
  <c r="F28" i="1"/>
  <c r="C32" i="1" l="1"/>
  <c r="D31" i="1"/>
  <c r="E31" i="1" s="1"/>
  <c r="F31" i="1"/>
  <c r="G31" i="1"/>
  <c r="D32" i="1" l="1"/>
  <c r="E32" i="1" s="1"/>
  <c r="G32" i="1"/>
  <c r="F32" i="1"/>
</calcChain>
</file>

<file path=xl/sharedStrings.xml><?xml version="1.0" encoding="utf-8"?>
<sst xmlns="http://schemas.openxmlformats.org/spreadsheetml/2006/main" count="33" uniqueCount="26">
  <si>
    <t>costo</t>
  </si>
  <si>
    <t>Precio</t>
  </si>
  <si>
    <t>MARS</t>
  </si>
  <si>
    <t>kilos</t>
  </si>
  <si>
    <t>Bautista</t>
  </si>
  <si>
    <t>Tomás</t>
  </si>
  <si>
    <t>a retirar</t>
  </si>
  <si>
    <t>comercios</t>
  </si>
  <si>
    <t>Pédigree adulto mayor vida plena</t>
  </si>
  <si>
    <t>Pédigree razas pequeñas</t>
  </si>
  <si>
    <t>Pédigree cachorro vital CPL</t>
  </si>
  <si>
    <t>Pédigree adultos Carne y Vegetal</t>
  </si>
  <si>
    <t>Pédigree adultos carne pollo y cereal</t>
  </si>
  <si>
    <t xml:space="preserve">Pédigree o Whiskas lata </t>
  </si>
  <si>
    <t>340 gr</t>
  </si>
  <si>
    <t>Pédigree o whiskas pouch</t>
  </si>
  <si>
    <t>85 gr</t>
  </si>
  <si>
    <t>Whiskas</t>
  </si>
  <si>
    <t>Whiskas pollo carne pescado salmón y gatitos</t>
  </si>
  <si>
    <t>500 gr</t>
  </si>
  <si>
    <t>Eukanuba adult large breed</t>
  </si>
  <si>
    <t>Eukanuba adult medium breed</t>
  </si>
  <si>
    <t>Eukanuba adult small breed</t>
  </si>
  <si>
    <t>Eukanuba puppy large breed</t>
  </si>
  <si>
    <t>Eukanuba puppy medium breed</t>
  </si>
  <si>
    <t>Eukanuba puppy small breed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</si>
</sst>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2C0A]\ 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Bell MT"/>
      <family val="1"/>
    </font>
    <font>
      <b/>
      <sz val="12"/>
      <name val="Bell MT"/>
      <family val="1"/>
    </font>
    <font>
      <b/>
      <sz val="20"/>
      <name val="Bell MT"/>
      <family val="1"/>
    </font>
    <font>
      <b/>
      <sz val="14"/>
      <color rgb="FFFF0000"/>
      <name val="Bell MT"/>
      <family val="1"/>
    </font>
    <font>
      <b/>
      <sz val="10"/>
      <name val="Bell MT"/>
      <family val="1"/>
    </font>
    <font>
      <b/>
      <sz val="11"/>
      <name val="Bell MT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4" fillId="0" borderId="1" xfId="0" applyFont="1" applyBorder="1"/>
    <xf numFmtId="164" fontId="5" fillId="0" borderId="1" xfId="0" applyNumberFormat="1" applyFont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3" fillId="3" borderId="0" xfId="0" applyFont="1" applyFill="1" applyBorder="1"/>
    <xf numFmtId="164" fontId="5" fillId="0" borderId="0" xfId="0" applyNumberFormat="1" applyFont="1" applyBorder="1" applyAlignment="1">
      <alignment horizontal="center"/>
    </xf>
    <xf numFmtId="164" fontId="3" fillId="2" borderId="0" xfId="0" applyNumberFormat="1" applyFont="1" applyFill="1" applyBorder="1" applyAlignment="1">
      <alignment horizontal="center"/>
    </xf>
    <xf numFmtId="0" fontId="3" fillId="3" borderId="1" xfId="0" applyFont="1" applyFill="1" applyBorder="1"/>
    <xf numFmtId="164" fontId="3" fillId="2" borderId="1" xfId="0" applyNumberFormat="1" applyFont="1" applyFill="1" applyBorder="1" applyAlignment="1">
      <alignment horizontal="center"/>
    </xf>
    <xf numFmtId="0" fontId="1" fillId="0" borderId="0" xfId="0" applyFont="1"/>
    <xf numFmtId="0" fontId="6" fillId="0" borderId="0" xfId="0" applyFont="1"/>
    <xf numFmtId="0" fontId="6" fillId="0" borderId="1" xfId="0" applyFont="1" applyBorder="1" applyAlignment="1">
      <alignment horizontal="center"/>
    </xf>
    <xf numFmtId="0" fontId="7" fillId="3" borderId="0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0</xdr:col>
      <xdr:colOff>3705225</xdr:colOff>
      <xdr:row>8</xdr:row>
      <xdr:rowOff>140121</xdr:rowOff>
    </xdr:to>
    <xdr:pic>
      <xdr:nvPicPr>
        <xdr:cNvPr id="2" name="1 Imagen" descr="Vital Protecti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975"/>
          <a:ext cx="3705225" cy="1483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3857625</xdr:colOff>
      <xdr:row>1</xdr:row>
      <xdr:rowOff>19049</xdr:rowOff>
    </xdr:from>
    <xdr:to>
      <xdr:col>5</xdr:col>
      <xdr:colOff>685800</xdr:colOff>
      <xdr:row>8</xdr:row>
      <xdr:rowOff>123824</xdr:rowOff>
    </xdr:to>
    <xdr:pic>
      <xdr:nvPicPr>
        <xdr:cNvPr id="3" name="2 Imagen" descr="http://www.whiskas.com.ar/images/fondo_pro1a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5" y="209549"/>
          <a:ext cx="2105025" cy="143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800101</xdr:colOff>
      <xdr:row>0</xdr:row>
      <xdr:rowOff>142875</xdr:rowOff>
    </xdr:from>
    <xdr:to>
      <xdr:col>6</xdr:col>
      <xdr:colOff>1028700</xdr:colOff>
      <xdr:row>8</xdr:row>
      <xdr:rowOff>123825</xdr:rowOff>
    </xdr:to>
    <xdr:pic>
      <xdr:nvPicPr>
        <xdr:cNvPr id="4" name="3 Imagen" descr="adulto-razas-pequenas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1" y="142875"/>
          <a:ext cx="1400174" cy="1504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G36"/>
  <sheetViews>
    <sheetView tabSelected="1" workbookViewId="0">
      <selection activeCell="I8" sqref="I8"/>
    </sheetView>
  </sheetViews>
  <sheetFormatPr baseColWidth="10" defaultRowHeight="15" x14ac:dyDescent="0.25"/>
  <cols>
    <col min="1" max="1" width="65.42578125" customWidth="1"/>
    <col min="2" max="2" width="13.7109375" style="12" customWidth="1"/>
    <col min="3" max="3" width="14.42578125" hidden="1" customWidth="1"/>
    <col min="4" max="5" width="13.42578125" hidden="1" customWidth="1"/>
    <col min="6" max="6" width="17.5703125" customWidth="1"/>
    <col min="7" max="7" width="16.85546875" customWidth="1"/>
  </cols>
  <sheetData>
    <row r="10" spans="1:7" ht="16.5" x14ac:dyDescent="0.3">
      <c r="A10" s="1"/>
      <c r="B10" s="13"/>
      <c r="C10" s="2"/>
      <c r="D10" s="3" t="s">
        <v>0</v>
      </c>
      <c r="E10" s="3" t="s">
        <v>0</v>
      </c>
      <c r="F10" s="3" t="s">
        <v>1</v>
      </c>
      <c r="G10" s="3" t="s">
        <v>0</v>
      </c>
    </row>
    <row r="11" spans="1:7" ht="27" x14ac:dyDescent="0.45">
      <c r="A11" s="4" t="s">
        <v>2</v>
      </c>
      <c r="B11" s="14" t="s">
        <v>3</v>
      </c>
      <c r="C11" s="5" t="s">
        <v>0</v>
      </c>
      <c r="D11" s="6" t="s">
        <v>4</v>
      </c>
      <c r="E11" s="6" t="s">
        <v>5</v>
      </c>
      <c r="F11" s="6" t="s">
        <v>6</v>
      </c>
      <c r="G11" s="6" t="s">
        <v>7</v>
      </c>
    </row>
    <row r="12" spans="1:7" ht="19.5" x14ac:dyDescent="0.35">
      <c r="A12" s="7" t="s">
        <v>8</v>
      </c>
      <c r="B12" s="15">
        <v>9</v>
      </c>
      <c r="C12" s="8">
        <f>467.26*0.9</f>
        <v>420.53399999999999</v>
      </c>
      <c r="D12" s="9">
        <f>+C12*1.04</f>
        <v>437.35536000000002</v>
      </c>
      <c r="E12" s="9">
        <f>+D12</f>
        <v>437.35536000000002</v>
      </c>
      <c r="F12" s="9">
        <f>+C12*1.1</f>
        <v>462.5874</v>
      </c>
      <c r="G12" s="9">
        <f>+C12*1.12</f>
        <v>470.99808000000002</v>
      </c>
    </row>
    <row r="13" spans="1:7" ht="19.5" x14ac:dyDescent="0.35">
      <c r="A13" s="7" t="s">
        <v>9</v>
      </c>
      <c r="B13" s="15">
        <v>9</v>
      </c>
      <c r="C13" s="8">
        <f>+C12</f>
        <v>420.53399999999999</v>
      </c>
      <c r="D13" s="9">
        <f t="shared" ref="D13:D36" si="0">+C13*1.04</f>
        <v>437.35536000000002</v>
      </c>
      <c r="E13" s="9">
        <f t="shared" ref="E13:E36" si="1">+D13</f>
        <v>437.35536000000002</v>
      </c>
      <c r="F13" s="9">
        <f t="shared" ref="F13:F36" si="2">+C13*1.1</f>
        <v>462.5874</v>
      </c>
      <c r="G13" s="9">
        <f t="shared" ref="G13:G23" si="3">+C13*1.12</f>
        <v>470.99808000000002</v>
      </c>
    </row>
    <row r="14" spans="1:7" ht="19.5" x14ac:dyDescent="0.35">
      <c r="A14" s="7" t="str">
        <f>+A15</f>
        <v>Pédigree cachorro vital CPL</v>
      </c>
      <c r="B14" s="15">
        <v>1.5</v>
      </c>
      <c r="C14" s="8">
        <f>119.65*0.9</f>
        <v>107.685</v>
      </c>
      <c r="D14" s="9"/>
      <c r="E14" s="9"/>
      <c r="F14" s="9">
        <f t="shared" si="2"/>
        <v>118.45350000000001</v>
      </c>
      <c r="G14" s="9"/>
    </row>
    <row r="15" spans="1:7" ht="19.5" x14ac:dyDescent="0.35">
      <c r="A15" s="7" t="str">
        <f>+A16</f>
        <v>Pédigree cachorro vital CPL</v>
      </c>
      <c r="B15" s="15">
        <v>7.5</v>
      </c>
      <c r="C15" s="8">
        <f>434.07*0.9</f>
        <v>390.66300000000001</v>
      </c>
      <c r="D15" s="9">
        <f t="shared" si="0"/>
        <v>406.28952000000004</v>
      </c>
      <c r="E15" s="9">
        <f t="shared" si="1"/>
        <v>406.28952000000004</v>
      </c>
      <c r="F15" s="9">
        <f t="shared" si="2"/>
        <v>429.72930000000002</v>
      </c>
      <c r="G15" s="9">
        <f t="shared" si="3"/>
        <v>437.54256000000004</v>
      </c>
    </row>
    <row r="16" spans="1:7" ht="19.5" x14ac:dyDescent="0.35">
      <c r="A16" s="7" t="s">
        <v>10</v>
      </c>
      <c r="B16" s="15">
        <v>21</v>
      </c>
      <c r="C16" s="8">
        <f>1090.28*0.9</f>
        <v>981.25199999999995</v>
      </c>
      <c r="D16" s="9">
        <f t="shared" si="0"/>
        <v>1020.50208</v>
      </c>
      <c r="E16" s="9">
        <f t="shared" si="1"/>
        <v>1020.50208</v>
      </c>
      <c r="F16" s="9">
        <f t="shared" si="2"/>
        <v>1079.3772000000001</v>
      </c>
      <c r="G16" s="9">
        <f t="shared" si="3"/>
        <v>1099.00224</v>
      </c>
    </row>
    <row r="17" spans="1:7" ht="19.5" x14ac:dyDescent="0.35">
      <c r="A17" s="7" t="str">
        <f>+A18</f>
        <v>Pédigree adultos Carne y Vegetal</v>
      </c>
      <c r="B17" s="15">
        <v>1.5</v>
      </c>
      <c r="C17" s="8">
        <f>113.96*0.9</f>
        <v>102.56399999999999</v>
      </c>
      <c r="D17" s="9"/>
      <c r="E17" s="9"/>
      <c r="F17" s="9">
        <f t="shared" si="2"/>
        <v>112.82040000000001</v>
      </c>
      <c r="G17" s="9"/>
    </row>
    <row r="18" spans="1:7" ht="19.5" x14ac:dyDescent="0.35">
      <c r="A18" s="7" t="s">
        <v>11</v>
      </c>
      <c r="B18" s="15">
        <v>7.5</v>
      </c>
      <c r="C18" s="8">
        <f>413.4*0.9</f>
        <v>372.06</v>
      </c>
      <c r="D18" s="9">
        <f t="shared" si="0"/>
        <v>386.94240000000002</v>
      </c>
      <c r="E18" s="9">
        <f t="shared" si="1"/>
        <v>386.94240000000002</v>
      </c>
      <c r="F18" s="9">
        <f t="shared" si="2"/>
        <v>409.26600000000002</v>
      </c>
      <c r="G18" s="9">
        <f t="shared" si="3"/>
        <v>416.70720000000006</v>
      </c>
    </row>
    <row r="19" spans="1:7" ht="19.5" x14ac:dyDescent="0.35">
      <c r="A19" s="7" t="s">
        <v>11</v>
      </c>
      <c r="B19" s="15">
        <v>15</v>
      </c>
      <c r="C19" s="8">
        <f>791.42*0.9</f>
        <v>712.27800000000002</v>
      </c>
      <c r="D19" s="9">
        <f t="shared" si="0"/>
        <v>740.76912000000004</v>
      </c>
      <c r="E19" s="9">
        <f t="shared" si="1"/>
        <v>740.76912000000004</v>
      </c>
      <c r="F19" s="9">
        <f t="shared" si="2"/>
        <v>783.50580000000014</v>
      </c>
      <c r="G19" s="9">
        <f t="shared" si="3"/>
        <v>797.75136000000009</v>
      </c>
    </row>
    <row r="20" spans="1:7" ht="19.5" x14ac:dyDescent="0.35">
      <c r="A20" s="7" t="s">
        <v>11</v>
      </c>
      <c r="B20" s="15">
        <v>21</v>
      </c>
      <c r="C20" s="8">
        <f>991.16*0.9</f>
        <v>892.04399999999998</v>
      </c>
      <c r="D20" s="9">
        <f t="shared" si="0"/>
        <v>927.72576000000004</v>
      </c>
      <c r="E20" s="9">
        <f t="shared" si="1"/>
        <v>927.72576000000004</v>
      </c>
      <c r="F20" s="9">
        <f t="shared" si="2"/>
        <v>981.24840000000006</v>
      </c>
      <c r="G20" s="9">
        <f t="shared" si="3"/>
        <v>999.08928000000003</v>
      </c>
    </row>
    <row r="21" spans="1:7" ht="19.5" x14ac:dyDescent="0.35">
      <c r="A21" s="7" t="s">
        <v>12</v>
      </c>
      <c r="B21" s="15">
        <v>7.5</v>
      </c>
      <c r="C21" s="8">
        <f>413.4*0.9</f>
        <v>372.06</v>
      </c>
      <c r="D21" s="9">
        <f t="shared" si="0"/>
        <v>386.94240000000002</v>
      </c>
      <c r="E21" s="9">
        <f t="shared" si="1"/>
        <v>386.94240000000002</v>
      </c>
      <c r="F21" s="9">
        <f t="shared" si="2"/>
        <v>409.26600000000002</v>
      </c>
      <c r="G21" s="9">
        <f t="shared" si="3"/>
        <v>416.70720000000006</v>
      </c>
    </row>
    <row r="22" spans="1:7" ht="19.5" x14ac:dyDescent="0.35">
      <c r="A22" s="7" t="s">
        <v>12</v>
      </c>
      <c r="B22" s="15">
        <v>15</v>
      </c>
      <c r="C22" s="8">
        <f>+C19</f>
        <v>712.27800000000002</v>
      </c>
      <c r="D22" s="9">
        <f t="shared" si="0"/>
        <v>740.76912000000004</v>
      </c>
      <c r="E22" s="9">
        <f t="shared" si="1"/>
        <v>740.76912000000004</v>
      </c>
      <c r="F22" s="9">
        <f t="shared" si="2"/>
        <v>783.50580000000014</v>
      </c>
      <c r="G22" s="9">
        <f t="shared" si="3"/>
        <v>797.75136000000009</v>
      </c>
    </row>
    <row r="23" spans="1:7" ht="19.5" x14ac:dyDescent="0.35">
      <c r="A23" s="7" t="s">
        <v>12</v>
      </c>
      <c r="B23" s="15">
        <v>21</v>
      </c>
      <c r="C23" s="8">
        <f>+C20</f>
        <v>892.04399999999998</v>
      </c>
      <c r="D23" s="9">
        <f t="shared" si="0"/>
        <v>927.72576000000004</v>
      </c>
      <c r="E23" s="9">
        <f t="shared" si="1"/>
        <v>927.72576000000004</v>
      </c>
      <c r="F23" s="9">
        <f t="shared" si="2"/>
        <v>981.24840000000006</v>
      </c>
      <c r="G23" s="9">
        <f t="shared" si="3"/>
        <v>999.08928000000003</v>
      </c>
    </row>
    <row r="24" spans="1:7" ht="19.5" x14ac:dyDescent="0.35">
      <c r="A24" s="7" t="s">
        <v>13</v>
      </c>
      <c r="B24" s="15" t="s">
        <v>14</v>
      </c>
      <c r="C24" s="8">
        <f>44.56*0.9</f>
        <v>40.104000000000006</v>
      </c>
      <c r="D24" s="9">
        <f t="shared" si="0"/>
        <v>41.708160000000007</v>
      </c>
      <c r="E24" s="9">
        <f t="shared" si="1"/>
        <v>41.708160000000007</v>
      </c>
      <c r="F24" s="9">
        <f t="shared" si="2"/>
        <v>44.11440000000001</v>
      </c>
      <c r="G24" s="9">
        <f>+C24*1.13</f>
        <v>45.317520000000002</v>
      </c>
    </row>
    <row r="25" spans="1:7" ht="19.5" x14ac:dyDescent="0.35">
      <c r="A25" s="7" t="s">
        <v>15</v>
      </c>
      <c r="B25" s="15" t="s">
        <v>16</v>
      </c>
      <c r="C25" s="8">
        <f>324.82/24</f>
        <v>13.534166666666666</v>
      </c>
      <c r="D25" s="9">
        <f t="shared" si="0"/>
        <v>14.075533333333333</v>
      </c>
      <c r="E25" s="9">
        <f t="shared" si="1"/>
        <v>14.075533333333333</v>
      </c>
      <c r="F25" s="9">
        <f t="shared" si="2"/>
        <v>14.887583333333334</v>
      </c>
      <c r="G25" s="9">
        <f>+C25*1.26</f>
        <v>17.053049999999999</v>
      </c>
    </row>
    <row r="26" spans="1:7" ht="19.5" x14ac:dyDescent="0.35">
      <c r="A26" s="7" t="s">
        <v>17</v>
      </c>
      <c r="B26" s="15">
        <v>10</v>
      </c>
      <c r="C26" s="8">
        <f>692.96*0.885</f>
        <v>613.26960000000008</v>
      </c>
      <c r="D26" s="9">
        <f t="shared" si="0"/>
        <v>637.80038400000012</v>
      </c>
      <c r="E26" s="9">
        <f t="shared" si="1"/>
        <v>637.80038400000012</v>
      </c>
      <c r="F26" s="9">
        <f t="shared" si="2"/>
        <v>674.59656000000018</v>
      </c>
      <c r="G26" s="9">
        <f>+C26*1.14</f>
        <v>699.12734399999999</v>
      </c>
    </row>
    <row r="27" spans="1:7" ht="19.5" x14ac:dyDescent="0.35">
      <c r="A27" s="10" t="s">
        <v>18</v>
      </c>
      <c r="B27" s="16" t="s">
        <v>19</v>
      </c>
      <c r="C27" s="5">
        <f>46.68*1.2</f>
        <v>56.015999999999998</v>
      </c>
      <c r="D27" s="11">
        <f t="shared" si="0"/>
        <v>58.256639999999997</v>
      </c>
      <c r="E27" s="11">
        <f t="shared" si="1"/>
        <v>58.256639999999997</v>
      </c>
      <c r="F27" s="11">
        <f t="shared" si="2"/>
        <v>61.617600000000003</v>
      </c>
      <c r="G27" s="11">
        <f>+C27*1.13</f>
        <v>63.298079999999992</v>
      </c>
    </row>
    <row r="28" spans="1:7" ht="19.5" x14ac:dyDescent="0.35">
      <c r="A28" s="7" t="s">
        <v>20</v>
      </c>
      <c r="B28" s="15">
        <v>20</v>
      </c>
      <c r="C28" s="8">
        <f>1824.49*0.9</f>
        <v>1642.0409999999999</v>
      </c>
      <c r="D28" s="9">
        <f t="shared" si="0"/>
        <v>1707.72264</v>
      </c>
      <c r="E28" s="9">
        <f t="shared" si="1"/>
        <v>1707.72264</v>
      </c>
      <c r="F28" s="9">
        <f t="shared" si="2"/>
        <v>1806.2451000000001</v>
      </c>
      <c r="G28" s="9">
        <f>+C28*1.14</f>
        <v>1871.9267399999999</v>
      </c>
    </row>
    <row r="29" spans="1:7" ht="19.5" x14ac:dyDescent="0.35">
      <c r="A29" s="7" t="str">
        <f>+A28</f>
        <v>Eukanuba adult large breed</v>
      </c>
      <c r="B29" s="15">
        <v>15</v>
      </c>
      <c r="C29" s="8">
        <f>1514.3*0.9</f>
        <v>1362.87</v>
      </c>
      <c r="D29" s="9">
        <f t="shared" si="0"/>
        <v>1417.3848</v>
      </c>
      <c r="E29" s="9">
        <f t="shared" si="1"/>
        <v>1417.3848</v>
      </c>
      <c r="F29" s="9">
        <f t="shared" si="2"/>
        <v>1499.1569999999999</v>
      </c>
      <c r="G29" s="9">
        <f t="shared" ref="G29:G36" si="4">+C29*1.14</f>
        <v>1553.6717999999998</v>
      </c>
    </row>
    <row r="30" spans="1:7" ht="19.5" x14ac:dyDescent="0.35">
      <c r="A30" s="7" t="s">
        <v>21</v>
      </c>
      <c r="B30" s="15">
        <v>20</v>
      </c>
      <c r="C30" s="8">
        <f>+C28</f>
        <v>1642.0409999999999</v>
      </c>
      <c r="D30" s="9">
        <f t="shared" si="0"/>
        <v>1707.72264</v>
      </c>
      <c r="E30" s="9">
        <f t="shared" si="1"/>
        <v>1707.72264</v>
      </c>
      <c r="F30" s="9">
        <f t="shared" si="2"/>
        <v>1806.2451000000001</v>
      </c>
      <c r="G30" s="9">
        <f t="shared" si="4"/>
        <v>1871.9267399999999</v>
      </c>
    </row>
    <row r="31" spans="1:7" ht="19.5" x14ac:dyDescent="0.35">
      <c r="A31" s="7" t="str">
        <f>+A30</f>
        <v>Eukanuba adult medium breed</v>
      </c>
      <c r="B31" s="15">
        <v>15</v>
      </c>
      <c r="C31" s="8">
        <f>+C29</f>
        <v>1362.87</v>
      </c>
      <c r="D31" s="9">
        <f t="shared" si="0"/>
        <v>1417.3848</v>
      </c>
      <c r="E31" s="9">
        <f t="shared" si="1"/>
        <v>1417.3848</v>
      </c>
      <c r="F31" s="9">
        <f t="shared" si="2"/>
        <v>1499.1569999999999</v>
      </c>
      <c r="G31" s="9">
        <f t="shared" si="4"/>
        <v>1553.6717999999998</v>
      </c>
    </row>
    <row r="32" spans="1:7" ht="19.5" x14ac:dyDescent="0.35">
      <c r="A32" s="7" t="s">
        <v>22</v>
      </c>
      <c r="B32" s="15">
        <v>15</v>
      </c>
      <c r="C32" s="8">
        <f>+C31</f>
        <v>1362.87</v>
      </c>
      <c r="D32" s="9">
        <f t="shared" si="0"/>
        <v>1417.3848</v>
      </c>
      <c r="E32" s="9">
        <f t="shared" si="1"/>
        <v>1417.3848</v>
      </c>
      <c r="F32" s="9">
        <f t="shared" si="2"/>
        <v>1499.1569999999999</v>
      </c>
      <c r="G32" s="9">
        <f t="shared" si="4"/>
        <v>1553.6717999999998</v>
      </c>
    </row>
    <row r="33" spans="1:7" ht="19.5" x14ac:dyDescent="0.35">
      <c r="A33" s="7" t="s">
        <v>23</v>
      </c>
      <c r="B33" s="15">
        <v>20</v>
      </c>
      <c r="C33" s="8">
        <f>1970.46*0.9</f>
        <v>1773.414</v>
      </c>
      <c r="D33" s="9">
        <f t="shared" si="0"/>
        <v>1844.3505600000001</v>
      </c>
      <c r="E33" s="9">
        <f t="shared" si="1"/>
        <v>1844.3505600000001</v>
      </c>
      <c r="F33" s="9">
        <f t="shared" si="2"/>
        <v>1950.7554000000002</v>
      </c>
      <c r="G33" s="9">
        <f t="shared" si="4"/>
        <v>2021.6919599999999</v>
      </c>
    </row>
    <row r="34" spans="1:7" ht="19.5" x14ac:dyDescent="0.35">
      <c r="A34" s="7" t="str">
        <f>+A33</f>
        <v>Eukanuba puppy large breed</v>
      </c>
      <c r="B34" s="15">
        <v>15</v>
      </c>
      <c r="C34" s="8">
        <f>1635.44*0.9</f>
        <v>1471.8960000000002</v>
      </c>
      <c r="D34" s="9">
        <f t="shared" si="0"/>
        <v>1530.7718400000003</v>
      </c>
      <c r="E34" s="9">
        <f t="shared" si="1"/>
        <v>1530.7718400000003</v>
      </c>
      <c r="F34" s="9">
        <f t="shared" si="2"/>
        <v>1619.0856000000003</v>
      </c>
      <c r="G34" s="9">
        <f t="shared" si="4"/>
        <v>1677.96144</v>
      </c>
    </row>
    <row r="35" spans="1:7" ht="19.5" x14ac:dyDescent="0.35">
      <c r="A35" s="7" t="s">
        <v>24</v>
      </c>
      <c r="B35" s="15">
        <v>15</v>
      </c>
      <c r="C35" s="8">
        <f>1633.73*0.9</f>
        <v>1470.357</v>
      </c>
      <c r="D35" s="9">
        <f t="shared" si="0"/>
        <v>1529.17128</v>
      </c>
      <c r="E35" s="9">
        <f t="shared" si="1"/>
        <v>1529.17128</v>
      </c>
      <c r="F35" s="9">
        <f t="shared" si="2"/>
        <v>1617.3927000000001</v>
      </c>
      <c r="G35" s="9">
        <f t="shared" si="4"/>
        <v>1676.2069799999999</v>
      </c>
    </row>
    <row r="36" spans="1:7" ht="19.5" x14ac:dyDescent="0.35">
      <c r="A36" s="10" t="s">
        <v>25</v>
      </c>
      <c r="B36" s="16">
        <v>15</v>
      </c>
      <c r="C36" s="5">
        <f>+C35</f>
        <v>1470.357</v>
      </c>
      <c r="D36" s="11">
        <f t="shared" si="0"/>
        <v>1529.17128</v>
      </c>
      <c r="E36" s="11">
        <f t="shared" si="1"/>
        <v>1529.17128</v>
      </c>
      <c r="F36" s="11">
        <f t="shared" si="2"/>
        <v>1617.3927000000001</v>
      </c>
      <c r="G36" s="11">
        <f t="shared" si="4"/>
        <v>1676.2069799999999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2018-10-15T20:46:59Z</dcterms:created>
  <dcterms:modified xsi:type="dcterms:W3CDTF">2018-10-15T20:53:26Z</dcterms:modified>
</cp:coreProperties>
</file>